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20835" windowHeight="9750" activeTab="2"/>
  </bookViews>
  <sheets>
    <sheet name="veterani +45" sheetId="1" r:id="rId1"/>
    <sheet name="veteranke +45" sheetId="2" r:id="rId2"/>
    <sheet name="veterani +45 MM" sheetId="3" r:id="rId3"/>
    <sheet name="veteranke +45 ŽŽ" sheetId="4" r:id="rId4"/>
    <sheet name="veterani +45 MŽ" sheetId="5" r:id="rId5"/>
    <sheet name="ekipno" sheetId="6" r:id="rId6"/>
  </sheets>
  <calcPr calcId="125725"/>
</workbook>
</file>

<file path=xl/calcChain.xml><?xml version="1.0" encoding="utf-8"?>
<calcChain xmlns="http://schemas.openxmlformats.org/spreadsheetml/2006/main">
  <c r="Z11" i="6"/>
  <c r="V11"/>
  <c r="R11"/>
  <c r="N11"/>
  <c r="J11"/>
  <c r="F11" s="1"/>
  <c r="E11"/>
  <c r="D11"/>
  <c r="C11"/>
  <c r="Z8"/>
  <c r="V8"/>
  <c r="R8"/>
  <c r="N8"/>
  <c r="J8"/>
  <c r="F8" s="1"/>
  <c r="E8"/>
  <c r="D8"/>
  <c r="C8"/>
  <c r="Z9"/>
  <c r="V9"/>
  <c r="R9"/>
  <c r="N9"/>
  <c r="J9"/>
  <c r="F9" s="1"/>
  <c r="E9"/>
  <c r="D9"/>
  <c r="C9"/>
  <c r="Z7"/>
  <c r="V7"/>
  <c r="R7"/>
  <c r="N7"/>
  <c r="J7"/>
  <c r="F7" s="1"/>
  <c r="E7"/>
  <c r="D7"/>
  <c r="C7"/>
  <c r="Z5"/>
  <c r="V5"/>
  <c r="R5"/>
  <c r="N5"/>
  <c r="J5"/>
  <c r="F5" s="1"/>
  <c r="E5"/>
  <c r="D5"/>
  <c r="C5"/>
  <c r="Z6"/>
  <c r="V6"/>
  <c r="R6"/>
  <c r="N6"/>
  <c r="J6"/>
  <c r="F6" s="1"/>
  <c r="E6"/>
  <c r="D6"/>
  <c r="C6"/>
  <c r="Z10"/>
  <c r="V10"/>
  <c r="R10"/>
  <c r="N10"/>
  <c r="J10"/>
  <c r="F10" s="1"/>
  <c r="E10"/>
  <c r="D10"/>
  <c r="C10"/>
  <c r="Y4"/>
  <c r="X4"/>
  <c r="W4"/>
  <c r="U4"/>
  <c r="T4"/>
  <c r="S4"/>
  <c r="Q4"/>
  <c r="P4"/>
  <c r="O4"/>
  <c r="M4"/>
  <c r="L4"/>
  <c r="K4"/>
  <c r="I4"/>
  <c r="H4"/>
  <c r="G4"/>
  <c r="G6" i="5"/>
  <c r="A6" s="1"/>
  <c r="G6" i="4"/>
  <c r="A6" s="1"/>
  <c r="G11" i="3"/>
  <c r="G14"/>
  <c r="G12"/>
  <c r="G10"/>
  <c r="G9"/>
  <c r="G13"/>
  <c r="G6"/>
  <c r="G7"/>
  <c r="G8"/>
  <c r="G6" i="2"/>
  <c r="A6" s="1"/>
  <c r="G16" i="1"/>
  <c r="G17"/>
  <c r="G14"/>
  <c r="G18"/>
  <c r="G13"/>
  <c r="G19"/>
  <c r="G11"/>
  <c r="G9"/>
  <c r="G10"/>
  <c r="G7"/>
  <c r="G8"/>
  <c r="G15"/>
  <c r="G6"/>
  <c r="G12"/>
  <c r="A11" i="6" l="1"/>
  <c r="A8"/>
  <c r="A9"/>
  <c r="A7"/>
  <c r="A5"/>
  <c r="A6"/>
  <c r="A10"/>
  <c r="A14" i="3"/>
  <c r="A13"/>
  <c r="A12"/>
  <c r="A11"/>
  <c r="A10"/>
  <c r="A9"/>
  <c r="A8"/>
  <c r="A7"/>
  <c r="A6"/>
  <c r="A19" i="1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<sst xmlns="http://schemas.openxmlformats.org/spreadsheetml/2006/main" count="156" uniqueCount="84">
  <si>
    <t>ukupno</t>
  </si>
  <si>
    <t>klub</t>
  </si>
  <si>
    <t>god.rođ.</t>
  </si>
  <si>
    <t>NAKON 2. kruga 2012./2013.</t>
  </si>
  <si>
    <t>VETERANI +45</t>
  </si>
  <si>
    <t>1.krug</t>
  </si>
  <si>
    <t>Čakovec</t>
  </si>
  <si>
    <t>2.krug</t>
  </si>
  <si>
    <t>Zagreb</t>
  </si>
  <si>
    <t>3.krug</t>
  </si>
  <si>
    <t>Dubrovnik</t>
  </si>
  <si>
    <t>SENFNER</t>
  </si>
  <si>
    <t>Željko</t>
  </si>
  <si>
    <t>BK VG Velika Gorica</t>
  </si>
  <si>
    <t>MIHETEC</t>
  </si>
  <si>
    <t>Zdenko</t>
  </si>
  <si>
    <t>BK STELLA Zagreb</t>
  </si>
  <si>
    <t>HADŽIHALILOVIĆ</t>
  </si>
  <si>
    <t>Mario</t>
  </si>
  <si>
    <t>BK MEDVEDGRAD 1998 Zagreb</t>
  </si>
  <si>
    <t>MARKUŠ</t>
  </si>
  <si>
    <t>Damir</t>
  </si>
  <si>
    <t>BK MEĐIMURJE Čakovec</t>
  </si>
  <si>
    <t>MILER</t>
  </si>
  <si>
    <t>Leo</t>
  </si>
  <si>
    <t>SKORUP</t>
  </si>
  <si>
    <t>TADEJ</t>
  </si>
  <si>
    <t>Neven</t>
  </si>
  <si>
    <t>VADLJA</t>
  </si>
  <si>
    <t>Filip</t>
  </si>
  <si>
    <t>BEL</t>
  </si>
  <si>
    <t>Rajko</t>
  </si>
  <si>
    <t>PETRINEC</t>
  </si>
  <si>
    <t>Robert</t>
  </si>
  <si>
    <t>BK ZAGREB MAKSIMIR</t>
  </si>
  <si>
    <t>ŠPIRANEC</t>
  </si>
  <si>
    <t>ZLOŠILO</t>
  </si>
  <si>
    <t>Vlaho</t>
  </si>
  <si>
    <t>BK AEDIUM Dubrovnik</t>
  </si>
  <si>
    <t>BRAJAK</t>
  </si>
  <si>
    <t>Tomica</t>
  </si>
  <si>
    <t>KAŠLJEVIĆ</t>
  </si>
  <si>
    <t>Boris</t>
  </si>
  <si>
    <t>BK SPLIT</t>
  </si>
  <si>
    <t>VETERANKE +45</t>
  </si>
  <si>
    <t>VETERANI - MM +45</t>
  </si>
  <si>
    <t>MILER Leo</t>
  </si>
  <si>
    <t>SENFNER Željko</t>
  </si>
  <si>
    <t>BK MEDVEDGRAD 1998 Zagreb/BK VG Velika Gorica</t>
  </si>
  <si>
    <t>1960 / 1966</t>
  </si>
  <si>
    <t>MIHETEC Zdenko</t>
  </si>
  <si>
    <t>SKORUP Damir</t>
  </si>
  <si>
    <t>1962 / 1959</t>
  </si>
  <si>
    <t>TADEJ Neven</t>
  </si>
  <si>
    <t>VURDELJA Miroslav</t>
  </si>
  <si>
    <t>1959 / 1959</t>
  </si>
  <si>
    <t>BEL Rajko</t>
  </si>
  <si>
    <t>VADLJA Filip</t>
  </si>
  <si>
    <t>1963 / 1964</t>
  </si>
  <si>
    <t>PETRINEC Robert</t>
  </si>
  <si>
    <t>BK MEDVEDGRAD 1998 Zagreb/BK ZAGREB MAKSIMIR</t>
  </si>
  <si>
    <t>BRAJAK Tomica</t>
  </si>
  <si>
    <t>ZLOŠILO Vlaho</t>
  </si>
  <si>
    <t>1962 / 1962</t>
  </si>
  <si>
    <t>MARKUŠ Damir</t>
  </si>
  <si>
    <t>1959 / 1964</t>
  </si>
  <si>
    <t>KAŠLJEVIĆ Boris</t>
  </si>
  <si>
    <t>BK SPLIT/BK MEDVEDGRAD 1998 Zagreb</t>
  </si>
  <si>
    <t>1966 / 1960</t>
  </si>
  <si>
    <t>BK ZAGREB MAKSIMIR/BK MEDVEDGRAD 1998 Zagreb</t>
  </si>
  <si>
    <t>1966 / 1959</t>
  </si>
  <si>
    <t>VETERANKE-ŽŽ +45</t>
  </si>
  <si>
    <t>VETERANI - MŽ +45</t>
  </si>
  <si>
    <t>Klub</t>
  </si>
  <si>
    <t>1.</t>
  </si>
  <si>
    <t>2.</t>
  </si>
  <si>
    <t>3.</t>
  </si>
  <si>
    <t>UKUPNO</t>
  </si>
  <si>
    <t>M</t>
  </si>
  <si>
    <t>Ž</t>
  </si>
  <si>
    <t>MM</t>
  </si>
  <si>
    <t>ŽŽ</t>
  </si>
  <si>
    <t>MŽ</t>
  </si>
  <si>
    <t>uk.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</si>
</sst>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1" xfId="1" quotePrefix="1" applyFont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L19"/>
  <sheetViews>
    <sheetView workbookViewId="0">
      <selection activeCell="B6" sqref="B6"/>
    </sheetView>
  </sheetViews>
  <sheetFormatPr defaultColWidth="8.85546875" defaultRowHeight="12.75"/>
  <cols>
    <col min="1" max="1" width="3.7109375" style="3" customWidth="1"/>
    <col min="2" max="3" width="14.42578125" style="3" customWidth="1"/>
    <col min="4" max="6" width="9" style="19" customWidth="1"/>
    <col min="7" max="7" width="10.5703125" style="3" customWidth="1"/>
    <col min="8" max="8" width="23.42578125" style="3" bestFit="1" customWidth="1"/>
    <col min="9" max="9" width="8.42578125" style="20" bestFit="1" customWidth="1"/>
    <col min="10" max="10" width="9.85546875" style="3" customWidth="1"/>
    <col min="11" max="11" width="17.42578125" style="3" customWidth="1"/>
    <col min="12" max="12" width="15.7109375" style="3" customWidth="1"/>
    <col min="13" max="16384" width="8.85546875" style="3"/>
  </cols>
  <sheetData>
    <row r="2" spans="1:12" s="4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</row>
    <row r="3" spans="1:12" s="10" customFormat="1" ht="13.15" customHeight="1">
      <c r="A3" s="5" t="s">
        <v>4</v>
      </c>
      <c r="B3" s="5"/>
      <c r="C3" s="5"/>
      <c r="D3" s="6" t="s">
        <v>5</v>
      </c>
      <c r="E3" s="6" t="s">
        <v>7</v>
      </c>
      <c r="F3" s="6" t="s">
        <v>9</v>
      </c>
      <c r="G3" s="7"/>
      <c r="H3" s="8"/>
      <c r="I3" s="9"/>
    </row>
    <row r="4" spans="1:12" s="10" customFormat="1" ht="19.899999999999999" customHeight="1">
      <c r="A4" s="5"/>
      <c r="B4" s="5"/>
      <c r="C4" s="5"/>
      <c r="D4" s="6" t="s">
        <v>6</v>
      </c>
      <c r="E4" s="6" t="s">
        <v>8</v>
      </c>
      <c r="F4" s="6" t="s">
        <v>10</v>
      </c>
      <c r="G4" s="11"/>
      <c r="H4" s="12"/>
      <c r="I4" s="13"/>
    </row>
    <row r="5" spans="1:12" s="10" customFormat="1" ht="13.15" customHeight="1">
      <c r="A5" s="5"/>
      <c r="B5" s="5"/>
      <c r="C5" s="5"/>
      <c r="D5" s="14">
        <v>41217</v>
      </c>
      <c r="E5" s="14">
        <v>41294</v>
      </c>
      <c r="F5" s="14">
        <v>41420</v>
      </c>
      <c r="G5" s="15" t="s">
        <v>0</v>
      </c>
      <c r="H5" s="15" t="s">
        <v>1</v>
      </c>
      <c r="I5" s="15" t="s">
        <v>2</v>
      </c>
    </row>
    <row r="6" spans="1:12">
      <c r="A6" s="16">
        <f>RANK(G6,G$6:G$105,0)</f>
        <v>1</v>
      </c>
      <c r="B6" s="17" t="s">
        <v>14</v>
      </c>
      <c r="C6" s="17" t="s">
        <v>15</v>
      </c>
      <c r="D6" s="18">
        <v>100</v>
      </c>
      <c r="E6" s="18">
        <v>80</v>
      </c>
      <c r="F6" s="18">
        <v>0</v>
      </c>
      <c r="G6" s="16">
        <f>IF(SUM(D6:F6)=0,0,SUM(LARGE(D6:F6,1),LARGE(D6:F6,2)))</f>
        <v>180</v>
      </c>
      <c r="H6" s="18" t="s">
        <v>16</v>
      </c>
      <c r="I6" s="18">
        <v>1962</v>
      </c>
    </row>
    <row r="7" spans="1:12">
      <c r="A7" s="16">
        <f>RANK(G7,G$6:G$105,0)</f>
        <v>2</v>
      </c>
      <c r="B7" s="17" t="s">
        <v>23</v>
      </c>
      <c r="C7" s="17" t="s">
        <v>24</v>
      </c>
      <c r="D7" s="18">
        <v>50</v>
      </c>
      <c r="E7" s="18">
        <v>45</v>
      </c>
      <c r="F7" s="18">
        <v>100</v>
      </c>
      <c r="G7" s="16">
        <f>IF(SUM(D7:F7)=0,0,SUM(LARGE(D7:F7,1),LARGE(D7:F7,2)))</f>
        <v>150</v>
      </c>
      <c r="H7" s="18" t="s">
        <v>19</v>
      </c>
      <c r="I7" s="18">
        <v>1960</v>
      </c>
    </row>
    <row r="8" spans="1:12">
      <c r="A8" s="16">
        <f>RANK(G8,G$6:G$105,0)</f>
        <v>3</v>
      </c>
      <c r="B8" s="17" t="s">
        <v>20</v>
      </c>
      <c r="C8" s="17" t="s">
        <v>21</v>
      </c>
      <c r="D8" s="18">
        <v>80</v>
      </c>
      <c r="E8" s="18">
        <v>60</v>
      </c>
      <c r="F8" s="18">
        <v>0</v>
      </c>
      <c r="G8" s="16">
        <f>IF(SUM(D8:F8)=0,0,SUM(LARGE(D8:F8,1),LARGE(D8:F8,2)))</f>
        <v>140</v>
      </c>
      <c r="H8" s="18" t="s">
        <v>22</v>
      </c>
      <c r="I8" s="18">
        <v>1959</v>
      </c>
    </row>
    <row r="9" spans="1:12">
      <c r="A9" s="16">
        <f>RANK(G9,G$6:G$105,0)</f>
        <v>4</v>
      </c>
      <c r="B9" s="17" t="s">
        <v>26</v>
      </c>
      <c r="C9" s="17" t="s">
        <v>27</v>
      </c>
      <c r="D9" s="18">
        <v>45</v>
      </c>
      <c r="E9" s="18">
        <v>0</v>
      </c>
      <c r="F9" s="18">
        <v>80</v>
      </c>
      <c r="G9" s="16">
        <f>IF(SUM(D9:F9)=0,0,SUM(LARGE(D9:F9,1),LARGE(D9:F9,2)))</f>
        <v>125</v>
      </c>
      <c r="H9" s="18" t="s">
        <v>19</v>
      </c>
      <c r="I9" s="18">
        <v>1959</v>
      </c>
    </row>
    <row r="10" spans="1:12">
      <c r="A10" s="16">
        <f>RANK(G10,G$6:G$105,0)</f>
        <v>5</v>
      </c>
      <c r="B10" s="17" t="s">
        <v>25</v>
      </c>
      <c r="C10" s="17" t="s">
        <v>21</v>
      </c>
      <c r="D10" s="18">
        <v>60</v>
      </c>
      <c r="E10" s="18">
        <v>50</v>
      </c>
      <c r="F10" s="18">
        <v>0</v>
      </c>
      <c r="G10" s="16">
        <f>IF(SUM(D10:F10)=0,0,SUM(LARGE(D10:F10,1),LARGE(D10:F10,2)))</f>
        <v>110</v>
      </c>
      <c r="H10" s="18" t="s">
        <v>16</v>
      </c>
      <c r="I10" s="18">
        <v>1959</v>
      </c>
    </row>
    <row r="11" spans="1:12">
      <c r="A11" s="16">
        <f>RANK(G11,G$6:G$105,0)</f>
        <v>6</v>
      </c>
      <c r="B11" s="17" t="s">
        <v>28</v>
      </c>
      <c r="C11" s="17" t="s">
        <v>29</v>
      </c>
      <c r="D11" s="18">
        <v>41</v>
      </c>
      <c r="E11" s="18">
        <v>41</v>
      </c>
      <c r="F11" s="18">
        <v>60</v>
      </c>
      <c r="G11" s="16">
        <f>IF(SUM(D11:F11)=0,0,SUM(LARGE(D11:F11,1),LARGE(D11:F11,2)))</f>
        <v>101</v>
      </c>
      <c r="H11" s="18" t="s">
        <v>22</v>
      </c>
      <c r="I11" s="18">
        <v>1964</v>
      </c>
    </row>
    <row r="12" spans="1:12">
      <c r="A12" s="16">
        <f>RANK(G12,G$6:G$105,0)</f>
        <v>7</v>
      </c>
      <c r="B12" s="17" t="s">
        <v>11</v>
      </c>
      <c r="C12" s="17" t="s">
        <v>12</v>
      </c>
      <c r="D12" s="18">
        <v>0</v>
      </c>
      <c r="E12" s="18">
        <v>100</v>
      </c>
      <c r="F12" s="18">
        <v>0</v>
      </c>
      <c r="G12" s="16">
        <f>IF(SUM(D12:F12)=0,0,SUM(LARGE(D12:F12,1),LARGE(D12:F12,2)))</f>
        <v>100</v>
      </c>
      <c r="H12" s="18" t="s">
        <v>13</v>
      </c>
      <c r="I12" s="18">
        <v>1966</v>
      </c>
    </row>
    <row r="13" spans="1:12">
      <c r="A13" s="16">
        <f>RANK(G13,G$6:G$105,0)</f>
        <v>8</v>
      </c>
      <c r="B13" s="17" t="s">
        <v>32</v>
      </c>
      <c r="C13" s="17" t="s">
        <v>33</v>
      </c>
      <c r="D13" s="18">
        <v>0</v>
      </c>
      <c r="E13" s="18">
        <v>38</v>
      </c>
      <c r="F13" s="18">
        <v>50</v>
      </c>
      <c r="G13" s="16">
        <f>IF(SUM(D13:F13)=0,0,SUM(LARGE(D13:F13,1),LARGE(D13:F13,2)))</f>
        <v>88</v>
      </c>
      <c r="H13" s="18" t="s">
        <v>34</v>
      </c>
      <c r="I13" s="18">
        <v>1966</v>
      </c>
    </row>
    <row r="14" spans="1:12">
      <c r="A14" s="16">
        <f>RANK(G14,G$6:G$105,0)</f>
        <v>9</v>
      </c>
      <c r="B14" s="17" t="s">
        <v>36</v>
      </c>
      <c r="C14" s="17" t="s">
        <v>37</v>
      </c>
      <c r="D14" s="18">
        <v>0</v>
      </c>
      <c r="E14" s="18">
        <v>0</v>
      </c>
      <c r="F14" s="18">
        <v>70</v>
      </c>
      <c r="G14" s="16">
        <f>IF(SUM(D14:F14)=0,0,SUM(LARGE(D14:F14,1),LARGE(D14:F14,2)))</f>
        <v>70</v>
      </c>
      <c r="H14" s="18" t="s">
        <v>38</v>
      </c>
      <c r="I14" s="18">
        <v>1962</v>
      </c>
    </row>
    <row r="15" spans="1:12">
      <c r="A15" s="16">
        <f>RANK(G15,G$6:G$105,0)</f>
        <v>9</v>
      </c>
      <c r="B15" s="17" t="s">
        <v>17</v>
      </c>
      <c r="C15" s="17" t="s">
        <v>18</v>
      </c>
      <c r="D15" s="18">
        <v>0</v>
      </c>
      <c r="E15" s="18">
        <v>70</v>
      </c>
      <c r="F15" s="18">
        <v>0</v>
      </c>
      <c r="G15" s="16">
        <f>IF(SUM(D15:F15)=0,0,SUM(LARGE(D15:F15,1),LARGE(D15:F15,2)))</f>
        <v>70</v>
      </c>
      <c r="H15" s="18" t="s">
        <v>19</v>
      </c>
      <c r="I15" s="18">
        <v>1966</v>
      </c>
    </row>
    <row r="16" spans="1:12">
      <c r="A16" s="16">
        <f>RANK(G16,G$6:G$105,0)</f>
        <v>9</v>
      </c>
      <c r="B16" s="17" t="s">
        <v>41</v>
      </c>
      <c r="C16" s="17" t="s">
        <v>42</v>
      </c>
      <c r="D16" s="18">
        <v>70</v>
      </c>
      <c r="E16" s="18">
        <v>0</v>
      </c>
      <c r="F16" s="18">
        <v>0</v>
      </c>
      <c r="G16" s="16">
        <f>IF(SUM(D16:F16)=0,0,SUM(LARGE(D16:F16,1),LARGE(D16:F16,2)))</f>
        <v>70</v>
      </c>
      <c r="H16" s="18" t="s">
        <v>43</v>
      </c>
      <c r="I16" s="18">
        <v>1966</v>
      </c>
    </row>
    <row r="17" spans="1:9">
      <c r="A17" s="16">
        <f>RANK(G17,G$6:G$105,0)</f>
        <v>12</v>
      </c>
      <c r="B17" s="17" t="s">
        <v>39</v>
      </c>
      <c r="C17" s="17" t="s">
        <v>40</v>
      </c>
      <c r="D17" s="18">
        <v>0</v>
      </c>
      <c r="E17" s="18">
        <v>0</v>
      </c>
      <c r="F17" s="18">
        <v>45</v>
      </c>
      <c r="G17" s="16">
        <f>IF(SUM(D17:F17)=0,0,SUM(LARGE(D17:F17,1),LARGE(D17:F17,2)))</f>
        <v>45</v>
      </c>
      <c r="H17" s="18" t="s">
        <v>38</v>
      </c>
      <c r="I17" s="18">
        <v>1962</v>
      </c>
    </row>
    <row r="18" spans="1:9">
      <c r="A18" s="16">
        <f>RANK(G18,G$6:G$105,0)</f>
        <v>13</v>
      </c>
      <c r="B18" s="17" t="s">
        <v>35</v>
      </c>
      <c r="C18" s="17" t="s">
        <v>21</v>
      </c>
      <c r="D18" s="18">
        <v>38</v>
      </c>
      <c r="E18" s="18">
        <v>0</v>
      </c>
      <c r="F18" s="18">
        <v>0</v>
      </c>
      <c r="G18" s="16">
        <f>IF(SUM(D18:F18)=0,0,SUM(LARGE(D18:F18,1),LARGE(D18:F18,2)))</f>
        <v>38</v>
      </c>
      <c r="H18" s="18" t="s">
        <v>22</v>
      </c>
      <c r="I18" s="18">
        <v>1962</v>
      </c>
    </row>
    <row r="19" spans="1:9">
      <c r="A19" s="16">
        <f>RANK(G19,G$6:G$105,0)</f>
        <v>14</v>
      </c>
      <c r="B19" s="17" t="s">
        <v>30</v>
      </c>
      <c r="C19" s="17" t="s">
        <v>31</v>
      </c>
      <c r="D19" s="18">
        <v>0</v>
      </c>
      <c r="E19" s="18">
        <v>35</v>
      </c>
      <c r="F19" s="18">
        <v>0</v>
      </c>
      <c r="G19" s="16">
        <f>IF(SUM(D19:F19)=0,0,SUM(LARGE(D19:F19,1),LARGE(D19:F19,2)))</f>
        <v>35</v>
      </c>
      <c r="H19" s="18" t="s">
        <v>22</v>
      </c>
      <c r="I19" s="18">
        <v>1963</v>
      </c>
    </row>
  </sheetData>
  <sortState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/>
  <dimension ref="A2:L6"/>
  <sheetViews>
    <sheetView workbookViewId="0">
      <selection activeCell="B6" sqref="B6"/>
    </sheetView>
  </sheetViews>
  <sheetFormatPr defaultColWidth="8.85546875" defaultRowHeight="12.75"/>
  <cols>
    <col min="1" max="1" width="3.7109375" style="3" customWidth="1"/>
    <col min="2" max="3" width="14.42578125" style="3" customWidth="1"/>
    <col min="4" max="6" width="9" style="19" customWidth="1"/>
    <col min="7" max="7" width="10.5703125" style="3" customWidth="1"/>
    <col min="8" max="8" width="22.28515625" style="3" customWidth="1"/>
    <col min="9" max="9" width="8.42578125" style="20" bestFit="1" customWidth="1"/>
    <col min="10" max="10" width="9.85546875" style="3" customWidth="1"/>
    <col min="11" max="11" width="17.42578125" style="3" customWidth="1"/>
    <col min="12" max="12" width="15.7109375" style="3" customWidth="1"/>
    <col min="13" max="16384" width="8.85546875" style="3"/>
  </cols>
  <sheetData>
    <row r="2" spans="1:12" s="4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</row>
    <row r="3" spans="1:12" s="10" customFormat="1" ht="13.15" customHeight="1">
      <c r="A3" s="5" t="s">
        <v>44</v>
      </c>
      <c r="B3" s="5"/>
      <c r="C3" s="5"/>
      <c r="D3" s="6" t="s">
        <v>5</v>
      </c>
      <c r="E3" s="6" t="s">
        <v>7</v>
      </c>
      <c r="F3" s="6" t="s">
        <v>9</v>
      </c>
      <c r="G3" s="7"/>
      <c r="H3" s="8"/>
      <c r="I3" s="9"/>
    </row>
    <row r="4" spans="1:12" s="10" customFormat="1" ht="19.899999999999999" customHeight="1">
      <c r="A4" s="5"/>
      <c r="B4" s="5"/>
      <c r="C4" s="5"/>
      <c r="D4" s="6" t="s">
        <v>6</v>
      </c>
      <c r="E4" s="6" t="s">
        <v>8</v>
      </c>
      <c r="F4" s="6" t="s">
        <v>10</v>
      </c>
      <c r="G4" s="11"/>
      <c r="H4" s="12"/>
      <c r="I4" s="13"/>
    </row>
    <row r="5" spans="1:12" s="10" customFormat="1" ht="13.15" customHeight="1">
      <c r="A5" s="5"/>
      <c r="B5" s="5"/>
      <c r="C5" s="5"/>
      <c r="D5" s="14">
        <v>41217</v>
      </c>
      <c r="E5" s="14">
        <v>41294</v>
      </c>
      <c r="F5" s="14">
        <v>41420</v>
      </c>
      <c r="G5" s="15" t="s">
        <v>0</v>
      </c>
      <c r="H5" s="15" t="s">
        <v>1</v>
      </c>
      <c r="I5" s="15" t="s">
        <v>2</v>
      </c>
    </row>
    <row r="6" spans="1:12">
      <c r="A6" s="16">
        <f>RANK(G6,G$6:G$105,0)</f>
        <v>1</v>
      </c>
      <c r="B6" s="17"/>
      <c r="C6" s="17"/>
      <c r="D6" s="18">
        <v>0</v>
      </c>
      <c r="E6" s="18">
        <v>0</v>
      </c>
      <c r="F6" s="18">
        <v>0</v>
      </c>
      <c r="G6" s="16">
        <f>IF(SUM(D6:F6)=0,0,SUM(LARGE(D6:F6,1),LARGE(D6:F6,2)))</f>
        <v>0</v>
      </c>
      <c r="H6" s="18"/>
      <c r="I6" s="18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2:L14"/>
  <sheetViews>
    <sheetView tabSelected="1" workbookViewId="0">
      <selection activeCell="B6" sqref="B6"/>
    </sheetView>
  </sheetViews>
  <sheetFormatPr defaultColWidth="8.85546875" defaultRowHeight="12.75"/>
  <cols>
    <col min="1" max="1" width="3.7109375" style="3" customWidth="1"/>
    <col min="2" max="3" width="14.42578125" style="3" customWidth="1"/>
    <col min="4" max="6" width="9" style="19" customWidth="1"/>
    <col min="7" max="7" width="10.5703125" style="3" customWidth="1"/>
    <col min="8" max="8" width="40.42578125" style="3" bestFit="1" customWidth="1"/>
    <col min="9" max="9" width="9.140625" style="20" bestFit="1" customWidth="1"/>
    <col min="10" max="10" width="9.85546875" style="3" customWidth="1"/>
    <col min="11" max="11" width="17.42578125" style="3" customWidth="1"/>
    <col min="12" max="12" width="15.7109375" style="3" customWidth="1"/>
    <col min="13" max="16384" width="8.85546875" style="3"/>
  </cols>
  <sheetData>
    <row r="2" spans="1:12" s="4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</row>
    <row r="3" spans="1:12" s="10" customFormat="1" ht="13.15" customHeight="1">
      <c r="A3" s="5" t="s">
        <v>45</v>
      </c>
      <c r="B3" s="5"/>
      <c r="C3" s="5"/>
      <c r="D3" s="6" t="s">
        <v>5</v>
      </c>
      <c r="E3" s="6" t="s">
        <v>7</v>
      </c>
      <c r="F3" s="6" t="s">
        <v>9</v>
      </c>
      <c r="G3" s="7"/>
      <c r="H3" s="8"/>
      <c r="I3" s="9"/>
    </row>
    <row r="4" spans="1:12" s="10" customFormat="1" ht="19.899999999999999" customHeight="1">
      <c r="A4" s="5"/>
      <c r="B4" s="5"/>
      <c r="C4" s="5"/>
      <c r="D4" s="6" t="s">
        <v>6</v>
      </c>
      <c r="E4" s="6" t="s">
        <v>8</v>
      </c>
      <c r="F4" s="6" t="s">
        <v>10</v>
      </c>
      <c r="G4" s="11"/>
      <c r="H4" s="12"/>
      <c r="I4" s="13"/>
    </row>
    <row r="5" spans="1:12" s="10" customFormat="1" ht="13.15" customHeight="1">
      <c r="A5" s="5"/>
      <c r="B5" s="5"/>
      <c r="C5" s="5"/>
      <c r="D5" s="14">
        <v>41217</v>
      </c>
      <c r="E5" s="14">
        <v>41294</v>
      </c>
      <c r="F5" s="14">
        <v>41420</v>
      </c>
      <c r="G5" s="15" t="s">
        <v>0</v>
      </c>
      <c r="H5" s="15" t="s">
        <v>1</v>
      </c>
      <c r="I5" s="15" t="s">
        <v>2</v>
      </c>
    </row>
    <row r="6" spans="1:12">
      <c r="A6" s="16">
        <f>RANK(G6,G$6:G$105,0)</f>
        <v>1</v>
      </c>
      <c r="B6" s="17" t="s">
        <v>53</v>
      </c>
      <c r="C6" s="17" t="s">
        <v>54</v>
      </c>
      <c r="D6" s="18">
        <v>80</v>
      </c>
      <c r="E6" s="18">
        <v>0</v>
      </c>
      <c r="F6" s="18">
        <v>100</v>
      </c>
      <c r="G6" s="16">
        <f>IF(SUM(D6:F6)=0,0,SUM(LARGE(D6:F6,1),LARGE(D6:F6,2)))</f>
        <v>180</v>
      </c>
      <c r="H6" s="18" t="s">
        <v>19</v>
      </c>
      <c r="I6" s="21" t="s">
        <v>55</v>
      </c>
    </row>
    <row r="7" spans="1:12">
      <c r="A7" s="16">
        <f>RANK(G7,G$6:G$105,0)</f>
        <v>1</v>
      </c>
      <c r="B7" s="17" t="s">
        <v>50</v>
      </c>
      <c r="C7" s="17" t="s">
        <v>51</v>
      </c>
      <c r="D7" s="18">
        <v>100</v>
      </c>
      <c r="E7" s="18">
        <v>80</v>
      </c>
      <c r="F7" s="18">
        <v>0</v>
      </c>
      <c r="G7" s="16">
        <f>IF(SUM(D7:F7)=0,0,SUM(LARGE(D7:F7,1),LARGE(D7:F7,2)))</f>
        <v>180</v>
      </c>
      <c r="H7" s="18" t="s">
        <v>16</v>
      </c>
      <c r="I7" s="21" t="s">
        <v>52</v>
      </c>
    </row>
    <row r="8" spans="1:12">
      <c r="A8" s="16">
        <f>RANK(G8,G$6:G$105,0)</f>
        <v>3</v>
      </c>
      <c r="B8" s="17" t="s">
        <v>46</v>
      </c>
      <c r="C8" s="17" t="s">
        <v>47</v>
      </c>
      <c r="D8" s="18">
        <v>0</v>
      </c>
      <c r="E8" s="18">
        <v>100</v>
      </c>
      <c r="F8" s="18">
        <v>0</v>
      </c>
      <c r="G8" s="16">
        <f>IF(SUM(D8:F8)=0,0,SUM(LARGE(D8:F8,1),LARGE(D8:F8,2)))</f>
        <v>100</v>
      </c>
      <c r="H8" s="18" t="s">
        <v>48</v>
      </c>
      <c r="I8" s="21" t="s">
        <v>49</v>
      </c>
    </row>
    <row r="9" spans="1:12">
      <c r="A9" s="16">
        <f>RANK(G9,G$6:G$105,0)</f>
        <v>4</v>
      </c>
      <c r="B9" s="17" t="s">
        <v>46</v>
      </c>
      <c r="C9" s="17" t="s">
        <v>59</v>
      </c>
      <c r="D9" s="18">
        <v>0</v>
      </c>
      <c r="E9" s="18">
        <v>0</v>
      </c>
      <c r="F9" s="18">
        <v>80</v>
      </c>
      <c r="G9" s="16">
        <f>IF(SUM(D9:F9)=0,0,SUM(LARGE(D9:F9,1),LARGE(D9:F9,2)))</f>
        <v>80</v>
      </c>
      <c r="H9" s="18" t="s">
        <v>60</v>
      </c>
      <c r="I9" s="21" t="s">
        <v>49</v>
      </c>
    </row>
    <row r="10" spans="1:12">
      <c r="A10" s="16">
        <f>RANK(G10,G$6:G$105,0)</f>
        <v>5</v>
      </c>
      <c r="B10" s="17" t="s">
        <v>61</v>
      </c>
      <c r="C10" s="17" t="s">
        <v>62</v>
      </c>
      <c r="D10" s="18">
        <v>0</v>
      </c>
      <c r="E10" s="18">
        <v>0</v>
      </c>
      <c r="F10" s="18">
        <v>70</v>
      </c>
      <c r="G10" s="16">
        <f>IF(SUM(D10:F10)=0,0,SUM(LARGE(D10:F10,1),LARGE(D10:F10,2)))</f>
        <v>70</v>
      </c>
      <c r="H10" s="18" t="s">
        <v>38</v>
      </c>
      <c r="I10" s="21" t="s">
        <v>63</v>
      </c>
    </row>
    <row r="11" spans="1:12">
      <c r="A11" s="16">
        <f>RANK(G11,G$6:G$105,0)</f>
        <v>5</v>
      </c>
      <c r="B11" s="17" t="s">
        <v>59</v>
      </c>
      <c r="C11" s="17" t="s">
        <v>54</v>
      </c>
      <c r="D11" s="18">
        <v>0</v>
      </c>
      <c r="E11" s="18">
        <v>70</v>
      </c>
      <c r="F11" s="18">
        <v>0</v>
      </c>
      <c r="G11" s="16">
        <f>IF(SUM(D11:F11)=0,0,SUM(LARGE(D11:F11,1),LARGE(D11:F11,2)))</f>
        <v>70</v>
      </c>
      <c r="H11" s="18" t="s">
        <v>69</v>
      </c>
      <c r="I11" s="21" t="s">
        <v>70</v>
      </c>
    </row>
    <row r="12" spans="1:12">
      <c r="A12" s="16">
        <f>RANK(G12,G$6:G$105,0)</f>
        <v>5</v>
      </c>
      <c r="B12" s="17" t="s">
        <v>64</v>
      </c>
      <c r="C12" s="17" t="s">
        <v>57</v>
      </c>
      <c r="D12" s="18">
        <v>70</v>
      </c>
      <c r="E12" s="18">
        <v>0</v>
      </c>
      <c r="F12" s="18">
        <v>0</v>
      </c>
      <c r="G12" s="16">
        <f>IF(SUM(D12:F12)=0,0,SUM(LARGE(D12:F12,1),LARGE(D12:F12,2)))</f>
        <v>70</v>
      </c>
      <c r="H12" s="18" t="s">
        <v>22</v>
      </c>
      <c r="I12" s="21" t="s">
        <v>65</v>
      </c>
    </row>
    <row r="13" spans="1:12">
      <c r="A13" s="16">
        <f>RANK(G13,G$6:G$105,0)</f>
        <v>8</v>
      </c>
      <c r="B13" s="17" t="s">
        <v>56</v>
      </c>
      <c r="C13" s="17" t="s">
        <v>57</v>
      </c>
      <c r="D13" s="18">
        <v>0</v>
      </c>
      <c r="E13" s="18">
        <v>60</v>
      </c>
      <c r="F13" s="18">
        <v>0</v>
      </c>
      <c r="G13" s="16">
        <f>IF(SUM(D13:F13)=0,0,SUM(LARGE(D13:F13,1),LARGE(D13:F13,2)))</f>
        <v>60</v>
      </c>
      <c r="H13" s="18" t="s">
        <v>22</v>
      </c>
      <c r="I13" s="21" t="s">
        <v>58</v>
      </c>
    </row>
    <row r="14" spans="1:12">
      <c r="A14" s="16">
        <f>RANK(G14,G$6:G$105,0)</f>
        <v>8</v>
      </c>
      <c r="B14" s="17" t="s">
        <v>66</v>
      </c>
      <c r="C14" s="17" t="s">
        <v>46</v>
      </c>
      <c r="D14" s="18">
        <v>60</v>
      </c>
      <c r="E14" s="18">
        <v>0</v>
      </c>
      <c r="F14" s="18">
        <v>0</v>
      </c>
      <c r="G14" s="16">
        <f>IF(SUM(D14:F14)=0,0,SUM(LARGE(D14:F14,1),LARGE(D14:F14,2)))</f>
        <v>60</v>
      </c>
      <c r="H14" s="18" t="s">
        <v>67</v>
      </c>
      <c r="I14" s="21" t="s">
        <v>68</v>
      </c>
    </row>
  </sheetData>
  <sortState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/>
  <dimension ref="A2:L6"/>
  <sheetViews>
    <sheetView workbookViewId="0">
      <selection activeCell="B6" sqref="B6"/>
    </sheetView>
  </sheetViews>
  <sheetFormatPr defaultColWidth="8.85546875" defaultRowHeight="12.75"/>
  <cols>
    <col min="1" max="1" width="3.7109375" style="3" customWidth="1"/>
    <col min="2" max="3" width="14.42578125" style="3" customWidth="1"/>
    <col min="4" max="6" width="9" style="19" customWidth="1"/>
    <col min="7" max="7" width="10.5703125" style="3" customWidth="1"/>
    <col min="8" max="8" width="22.28515625" style="3" customWidth="1"/>
    <col min="9" max="9" width="8.42578125" style="20" bestFit="1" customWidth="1"/>
    <col min="10" max="10" width="9.85546875" style="3" customWidth="1"/>
    <col min="11" max="11" width="17.42578125" style="3" customWidth="1"/>
    <col min="12" max="12" width="15.7109375" style="3" customWidth="1"/>
    <col min="13" max="16384" width="8.85546875" style="3"/>
  </cols>
  <sheetData>
    <row r="2" spans="1:12" s="4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</row>
    <row r="3" spans="1:12" s="10" customFormat="1" ht="13.15" customHeight="1">
      <c r="A3" s="5" t="s">
        <v>71</v>
      </c>
      <c r="B3" s="5"/>
      <c r="C3" s="5"/>
      <c r="D3" s="6" t="s">
        <v>5</v>
      </c>
      <c r="E3" s="6" t="s">
        <v>7</v>
      </c>
      <c r="F3" s="6" t="s">
        <v>9</v>
      </c>
      <c r="G3" s="7"/>
      <c r="H3" s="8"/>
      <c r="I3" s="9"/>
    </row>
    <row r="4" spans="1:12" s="10" customFormat="1" ht="19.899999999999999" customHeight="1">
      <c r="A4" s="5"/>
      <c r="B4" s="5"/>
      <c r="C4" s="5"/>
      <c r="D4" s="6" t="s">
        <v>6</v>
      </c>
      <c r="E4" s="6" t="s">
        <v>8</v>
      </c>
      <c r="F4" s="6" t="s">
        <v>10</v>
      </c>
      <c r="G4" s="11"/>
      <c r="H4" s="12"/>
      <c r="I4" s="13"/>
    </row>
    <row r="5" spans="1:12" s="10" customFormat="1" ht="13.15" customHeight="1">
      <c r="A5" s="5"/>
      <c r="B5" s="5"/>
      <c r="C5" s="5"/>
      <c r="D5" s="14">
        <v>41217</v>
      </c>
      <c r="E5" s="14">
        <v>41294</v>
      </c>
      <c r="F5" s="14">
        <v>41420</v>
      </c>
      <c r="G5" s="15" t="s">
        <v>0</v>
      </c>
      <c r="H5" s="15" t="s">
        <v>1</v>
      </c>
      <c r="I5" s="15" t="s">
        <v>2</v>
      </c>
    </row>
    <row r="6" spans="1:12">
      <c r="A6" s="16">
        <f>RANK(G6,G$6:G$105,0)</f>
        <v>1</v>
      </c>
      <c r="B6" s="17"/>
      <c r="C6" s="17"/>
      <c r="D6" s="18">
        <v>0</v>
      </c>
      <c r="E6" s="18">
        <v>0</v>
      </c>
      <c r="F6" s="18">
        <v>0</v>
      </c>
      <c r="G6" s="16">
        <f>IF(SUM(D6:F6)=0,0,SUM(LARGE(D6:F6,1),LARGE(D6:F6,2)))</f>
        <v>0</v>
      </c>
      <c r="H6" s="18"/>
      <c r="I6" s="18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2:L6"/>
  <sheetViews>
    <sheetView workbookViewId="0">
      <selection activeCell="B6" sqref="B6"/>
    </sheetView>
  </sheetViews>
  <sheetFormatPr defaultColWidth="8.85546875" defaultRowHeight="12.75"/>
  <cols>
    <col min="1" max="1" width="3.7109375" style="3" customWidth="1"/>
    <col min="2" max="3" width="14.42578125" style="3" customWidth="1"/>
    <col min="4" max="6" width="9" style="19" customWidth="1"/>
    <col min="7" max="7" width="10.5703125" style="3" customWidth="1"/>
    <col min="8" max="8" width="22.28515625" style="3" customWidth="1"/>
    <col min="9" max="9" width="8.42578125" style="20" bestFit="1" customWidth="1"/>
    <col min="10" max="10" width="9.85546875" style="3" customWidth="1"/>
    <col min="11" max="11" width="17.42578125" style="3" customWidth="1"/>
    <col min="12" max="12" width="15.7109375" style="3" customWidth="1"/>
    <col min="13" max="16384" width="8.85546875" style="3"/>
  </cols>
  <sheetData>
    <row r="2" spans="1:12" s="4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</row>
    <row r="3" spans="1:12" s="10" customFormat="1" ht="13.15" customHeight="1">
      <c r="A3" s="5" t="s">
        <v>72</v>
      </c>
      <c r="B3" s="5"/>
      <c r="C3" s="5"/>
      <c r="D3" s="6" t="s">
        <v>5</v>
      </c>
      <c r="E3" s="6" t="s">
        <v>7</v>
      </c>
      <c r="F3" s="6" t="s">
        <v>9</v>
      </c>
      <c r="G3" s="7"/>
      <c r="H3" s="8"/>
      <c r="I3" s="9"/>
    </row>
    <row r="4" spans="1:12" s="10" customFormat="1" ht="19.899999999999999" customHeight="1">
      <c r="A4" s="5"/>
      <c r="B4" s="5"/>
      <c r="C4" s="5"/>
      <c r="D4" s="6" t="s">
        <v>6</v>
      </c>
      <c r="E4" s="6" t="s">
        <v>8</v>
      </c>
      <c r="F4" s="6" t="s">
        <v>10</v>
      </c>
      <c r="G4" s="11"/>
      <c r="H4" s="12"/>
      <c r="I4" s="13"/>
    </row>
    <row r="5" spans="1:12" s="10" customFormat="1" ht="13.15" customHeight="1">
      <c r="A5" s="5"/>
      <c r="B5" s="5"/>
      <c r="C5" s="5"/>
      <c r="D5" s="14">
        <v>41217</v>
      </c>
      <c r="E5" s="14">
        <v>41294</v>
      </c>
      <c r="F5" s="14">
        <v>41420</v>
      </c>
      <c r="G5" s="15" t="s">
        <v>0</v>
      </c>
      <c r="H5" s="15" t="s">
        <v>1</v>
      </c>
      <c r="I5" s="15" t="s">
        <v>2</v>
      </c>
    </row>
    <row r="6" spans="1:12">
      <c r="A6" s="16">
        <f>RANK(G6,G$6:G$105,0)</f>
        <v>1</v>
      </c>
      <c r="B6" s="17"/>
      <c r="C6" s="17"/>
      <c r="D6" s="18">
        <v>0</v>
      </c>
      <c r="E6" s="18">
        <v>0</v>
      </c>
      <c r="F6" s="18">
        <v>0</v>
      </c>
      <c r="G6" s="16">
        <f>IF(SUM(D6:F6)=0,0,SUM(LARGE(D6:F6,1),LARGE(D6:F6,2)))</f>
        <v>0</v>
      </c>
      <c r="H6" s="18"/>
      <c r="I6" s="18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2:Z11"/>
  <sheetViews>
    <sheetView workbookViewId="0">
      <selection activeCell="B5" sqref="B5"/>
    </sheetView>
  </sheetViews>
  <sheetFormatPr defaultColWidth="8.85546875" defaultRowHeight="12.75"/>
  <cols>
    <col min="1" max="1" width="3.7109375" style="3" customWidth="1"/>
    <col min="2" max="2" width="23.28515625" style="3" customWidth="1"/>
    <col min="3" max="5" width="5.140625" style="19" customWidth="1"/>
    <col min="6" max="6" width="10.7109375" style="3" customWidth="1"/>
    <col min="7" max="9" width="4.5703125" style="19" customWidth="1"/>
    <col min="10" max="10" width="4.5703125" style="3" customWidth="1"/>
    <col min="11" max="13" width="4.5703125" style="19" customWidth="1"/>
    <col min="14" max="14" width="4.5703125" style="3" customWidth="1"/>
    <col min="15" max="17" width="4.5703125" style="19" customWidth="1"/>
    <col min="18" max="18" width="4.5703125" style="3" customWidth="1"/>
    <col min="19" max="21" width="4.5703125" style="19" customWidth="1"/>
    <col min="22" max="22" width="4.5703125" style="3" customWidth="1"/>
    <col min="23" max="25" width="4.5703125" style="19" customWidth="1"/>
    <col min="26" max="26" width="4.5703125" style="3" customWidth="1"/>
    <col min="27" max="16384" width="8.85546875" style="3"/>
  </cols>
  <sheetData>
    <row r="2" spans="1:26" s="4" customFormat="1" ht="35.25" customHeight="1">
      <c r="A2" s="22" t="s">
        <v>4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4" customFormat="1" ht="13.15" customHeight="1">
      <c r="A3" s="26"/>
      <c r="B3" s="27" t="s">
        <v>73</v>
      </c>
      <c r="C3" s="28" t="s">
        <v>74</v>
      </c>
      <c r="D3" s="28" t="s">
        <v>75</v>
      </c>
      <c r="E3" s="28" t="s">
        <v>76</v>
      </c>
      <c r="F3" s="29" t="s">
        <v>77</v>
      </c>
      <c r="G3" s="30" t="s">
        <v>78</v>
      </c>
      <c r="H3" s="30"/>
      <c r="I3" s="30"/>
      <c r="J3" s="30"/>
      <c r="K3" s="30" t="s">
        <v>79</v>
      </c>
      <c r="L3" s="30"/>
      <c r="M3" s="30"/>
      <c r="N3" s="30"/>
      <c r="O3" s="30" t="s">
        <v>80</v>
      </c>
      <c r="P3" s="30"/>
      <c r="Q3" s="30"/>
      <c r="R3" s="30"/>
      <c r="S3" s="30" t="s">
        <v>81</v>
      </c>
      <c r="T3" s="30"/>
      <c r="U3" s="30"/>
      <c r="V3" s="30"/>
      <c r="W3" s="30" t="s">
        <v>82</v>
      </c>
      <c r="X3" s="30"/>
      <c r="Y3" s="30"/>
      <c r="Z3" s="30"/>
    </row>
    <row r="4" spans="1:26" s="10" customFormat="1" ht="13.15" customHeight="1">
      <c r="A4" s="31"/>
      <c r="B4" s="27"/>
      <c r="C4" s="28"/>
      <c r="D4" s="28"/>
      <c r="E4" s="28"/>
      <c r="F4" s="32"/>
      <c r="G4" s="33" t="str">
        <f>C3</f>
        <v>1.</v>
      </c>
      <c r="H4" s="33" t="str">
        <f t="shared" ref="H4:I4" si="0">D3</f>
        <v>2.</v>
      </c>
      <c r="I4" s="33" t="str">
        <f t="shared" si="0"/>
        <v>3.</v>
      </c>
      <c r="J4" s="33" t="s">
        <v>83</v>
      </c>
      <c r="K4" s="33" t="str">
        <f>C3</f>
        <v>1.</v>
      </c>
      <c r="L4" s="33" t="str">
        <f t="shared" ref="L4:M4" si="1">D3</f>
        <v>2.</v>
      </c>
      <c r="M4" s="33" t="str">
        <f t="shared" si="1"/>
        <v>3.</v>
      </c>
      <c r="N4" s="33" t="s">
        <v>83</v>
      </c>
      <c r="O4" s="33" t="str">
        <f>C3</f>
        <v>1.</v>
      </c>
      <c r="P4" s="33" t="str">
        <f t="shared" ref="P4:Q4" si="2">D3</f>
        <v>2.</v>
      </c>
      <c r="Q4" s="33" t="str">
        <f t="shared" si="2"/>
        <v>3.</v>
      </c>
      <c r="R4" s="33" t="s">
        <v>83</v>
      </c>
      <c r="S4" s="33" t="str">
        <f>C3</f>
        <v>1.</v>
      </c>
      <c r="T4" s="33" t="str">
        <f t="shared" ref="T4:U4" si="3">D3</f>
        <v>2.</v>
      </c>
      <c r="U4" s="33" t="str">
        <f t="shared" si="3"/>
        <v>3.</v>
      </c>
      <c r="V4" s="33" t="s">
        <v>83</v>
      </c>
      <c r="W4" s="33" t="str">
        <f>C3</f>
        <v>1.</v>
      </c>
      <c r="X4" s="33" t="str">
        <f t="shared" ref="X4:Y4" si="4">D3</f>
        <v>2.</v>
      </c>
      <c r="Y4" s="33" t="str">
        <f t="shared" si="4"/>
        <v>3.</v>
      </c>
      <c r="Z4" s="33" t="s">
        <v>83</v>
      </c>
    </row>
    <row r="5" spans="1:26">
      <c r="A5" s="16">
        <f>RANK(F5,F$5:F$104,0)</f>
        <v>1</v>
      </c>
      <c r="B5" s="17" t="s">
        <v>19</v>
      </c>
      <c r="C5" s="34">
        <f>G5+K5+O5+S5+W5</f>
        <v>315</v>
      </c>
      <c r="D5" s="34">
        <f>H5+L5+P5+T5+X5</f>
        <v>285</v>
      </c>
      <c r="E5" s="34">
        <f>I5+M5+Q5+U5+Y5</f>
        <v>460</v>
      </c>
      <c r="F5" s="35">
        <f>J5+N5+R5+V5+Z5</f>
        <v>1060</v>
      </c>
      <c r="G5" s="36">
        <v>95</v>
      </c>
      <c r="H5" s="36">
        <v>115</v>
      </c>
      <c r="I5" s="36">
        <v>180</v>
      </c>
      <c r="J5" s="16">
        <f>SUM(G5:I5)</f>
        <v>390</v>
      </c>
      <c r="K5" s="36"/>
      <c r="L5" s="36"/>
      <c r="M5" s="36"/>
      <c r="N5" s="16">
        <f>SUM(K5:M5)</f>
        <v>0</v>
      </c>
      <c r="O5" s="36">
        <v>220</v>
      </c>
      <c r="P5" s="36">
        <v>170</v>
      </c>
      <c r="Q5" s="36">
        <v>280</v>
      </c>
      <c r="R5" s="16">
        <f>SUM(O5:Q5)</f>
        <v>670</v>
      </c>
      <c r="S5" s="36"/>
      <c r="T5" s="36"/>
      <c r="U5" s="36"/>
      <c r="V5" s="16">
        <f>SUM(S5:U5)</f>
        <v>0</v>
      </c>
      <c r="W5" s="36"/>
      <c r="X5" s="36"/>
      <c r="Y5" s="36"/>
      <c r="Z5" s="16">
        <f>SUM(W5:Y5)</f>
        <v>0</v>
      </c>
    </row>
    <row r="6" spans="1:26">
      <c r="A6" s="16">
        <f>RANK(F6,F$5:F$104,0)</f>
        <v>2</v>
      </c>
      <c r="B6" s="17" t="s">
        <v>16</v>
      </c>
      <c r="C6" s="34">
        <f>G6+K6+O6+S6+W6</f>
        <v>360</v>
      </c>
      <c r="D6" s="34">
        <f>H6+L6+P6+T6+X6</f>
        <v>290</v>
      </c>
      <c r="E6" s="34">
        <f>I6+M6+Q6+U6+Y6</f>
        <v>0</v>
      </c>
      <c r="F6" s="35">
        <f>J6+N6+R6+V6+Z6</f>
        <v>650</v>
      </c>
      <c r="G6" s="36">
        <v>160</v>
      </c>
      <c r="H6" s="36">
        <v>130</v>
      </c>
      <c r="I6" s="36"/>
      <c r="J6" s="16">
        <f>SUM(G6:I6)</f>
        <v>290</v>
      </c>
      <c r="K6" s="36"/>
      <c r="L6" s="36"/>
      <c r="M6" s="36"/>
      <c r="N6" s="16">
        <f>SUM(K6:M6)</f>
        <v>0</v>
      </c>
      <c r="O6" s="36">
        <v>200</v>
      </c>
      <c r="P6" s="36">
        <v>160</v>
      </c>
      <c r="Q6" s="36"/>
      <c r="R6" s="16">
        <f>SUM(O6:Q6)</f>
        <v>360</v>
      </c>
      <c r="S6" s="36"/>
      <c r="T6" s="36"/>
      <c r="U6" s="36"/>
      <c r="V6" s="16">
        <f>SUM(S6:U6)</f>
        <v>0</v>
      </c>
      <c r="W6" s="36"/>
      <c r="X6" s="36"/>
      <c r="Y6" s="36"/>
      <c r="Z6" s="16">
        <f>SUM(W6:Y6)</f>
        <v>0</v>
      </c>
    </row>
    <row r="7" spans="1:26">
      <c r="A7" s="16">
        <f>RANK(F7,F$5:F$104,0)</f>
        <v>3</v>
      </c>
      <c r="B7" s="17" t="s">
        <v>22</v>
      </c>
      <c r="C7" s="34">
        <f>G7+K7+O7+S7+W7</f>
        <v>299</v>
      </c>
      <c r="D7" s="34">
        <f>H7+L7+P7+T7+X7</f>
        <v>256</v>
      </c>
      <c r="E7" s="34">
        <f>I7+M7+Q7+U7+Y7</f>
        <v>60</v>
      </c>
      <c r="F7" s="35">
        <f>J7+N7+R7+V7+Z7</f>
        <v>615</v>
      </c>
      <c r="G7" s="36">
        <v>159</v>
      </c>
      <c r="H7" s="36">
        <v>136</v>
      </c>
      <c r="I7" s="36">
        <v>60</v>
      </c>
      <c r="J7" s="16">
        <f>SUM(G7:I7)</f>
        <v>355</v>
      </c>
      <c r="K7" s="36"/>
      <c r="L7" s="36"/>
      <c r="M7" s="36"/>
      <c r="N7" s="16">
        <f>SUM(K7:M7)</f>
        <v>0</v>
      </c>
      <c r="O7" s="36">
        <v>140</v>
      </c>
      <c r="P7" s="36">
        <v>120</v>
      </c>
      <c r="Q7" s="36"/>
      <c r="R7" s="16">
        <f>SUM(O7:Q7)</f>
        <v>260</v>
      </c>
      <c r="S7" s="36"/>
      <c r="T7" s="36"/>
      <c r="U7" s="36"/>
      <c r="V7" s="16">
        <f>SUM(S7:U7)</f>
        <v>0</v>
      </c>
      <c r="W7" s="36"/>
      <c r="X7" s="36"/>
      <c r="Y7" s="36"/>
      <c r="Z7" s="16">
        <f>SUM(W7:Y7)</f>
        <v>0</v>
      </c>
    </row>
    <row r="8" spans="1:26">
      <c r="A8" s="16">
        <f>RANK(F8,F$5:F$104,0)</f>
        <v>4</v>
      </c>
      <c r="B8" s="17" t="s">
        <v>38</v>
      </c>
      <c r="C8" s="34">
        <f>G8+K8+O8+S8+W8</f>
        <v>0</v>
      </c>
      <c r="D8" s="34">
        <f>H8+L8+P8+T8+X8</f>
        <v>0</v>
      </c>
      <c r="E8" s="34">
        <f>I8+M8+Q8+U8+Y8</f>
        <v>255</v>
      </c>
      <c r="F8" s="35">
        <f>J8+N8+R8+V8+Z8</f>
        <v>255</v>
      </c>
      <c r="G8" s="36"/>
      <c r="H8" s="36"/>
      <c r="I8" s="36">
        <v>115</v>
      </c>
      <c r="J8" s="16">
        <f>SUM(G8:I8)</f>
        <v>115</v>
      </c>
      <c r="K8" s="36"/>
      <c r="L8" s="36"/>
      <c r="M8" s="36"/>
      <c r="N8" s="16">
        <f>SUM(K8:M8)</f>
        <v>0</v>
      </c>
      <c r="O8" s="36"/>
      <c r="P8" s="36"/>
      <c r="Q8" s="36">
        <v>140</v>
      </c>
      <c r="R8" s="16">
        <f>SUM(O8:Q8)</f>
        <v>140</v>
      </c>
      <c r="S8" s="36"/>
      <c r="T8" s="36"/>
      <c r="U8" s="36"/>
      <c r="V8" s="16">
        <f>SUM(S8:U8)</f>
        <v>0</v>
      </c>
      <c r="W8" s="36"/>
      <c r="X8" s="36"/>
      <c r="Y8" s="36"/>
      <c r="Z8" s="16">
        <f>SUM(W8:Y8)</f>
        <v>0</v>
      </c>
    </row>
    <row r="9" spans="1:26">
      <c r="A9" s="16">
        <f>RANK(F9,F$5:F$104,0)</f>
        <v>5</v>
      </c>
      <c r="B9" s="17" t="s">
        <v>34</v>
      </c>
      <c r="C9" s="34">
        <f>G9+K9+O9+S9+W9</f>
        <v>0</v>
      </c>
      <c r="D9" s="34">
        <f>H9+L9+P9+T9+X9</f>
        <v>108</v>
      </c>
      <c r="E9" s="34">
        <f>I9+M9+Q9+U9+Y9</f>
        <v>130</v>
      </c>
      <c r="F9" s="35">
        <f>J9+N9+R9+V9+Z9</f>
        <v>238</v>
      </c>
      <c r="G9" s="36"/>
      <c r="H9" s="36">
        <v>38</v>
      </c>
      <c r="I9" s="36">
        <v>50</v>
      </c>
      <c r="J9" s="16">
        <f>SUM(G9:I9)</f>
        <v>88</v>
      </c>
      <c r="K9" s="36"/>
      <c r="L9" s="36"/>
      <c r="M9" s="36"/>
      <c r="N9" s="16">
        <f>SUM(K9:M9)</f>
        <v>0</v>
      </c>
      <c r="O9" s="36"/>
      <c r="P9" s="36">
        <v>70</v>
      </c>
      <c r="Q9" s="36">
        <v>80</v>
      </c>
      <c r="R9" s="16">
        <f>SUM(O9:Q9)</f>
        <v>150</v>
      </c>
      <c r="S9" s="36"/>
      <c r="T9" s="36"/>
      <c r="U9" s="36"/>
      <c r="V9" s="16">
        <f>SUM(S9:U9)</f>
        <v>0</v>
      </c>
      <c r="W9" s="36"/>
      <c r="X9" s="36"/>
      <c r="Y9" s="36"/>
      <c r="Z9" s="16">
        <f>SUM(W9:Y9)</f>
        <v>0</v>
      </c>
    </row>
    <row r="10" spans="1:26">
      <c r="A10" s="16">
        <f>RANK(F10,F$5:F$104,0)</f>
        <v>6</v>
      </c>
      <c r="B10" s="17" t="s">
        <v>13</v>
      </c>
      <c r="C10" s="34">
        <f>G10+K10+O10+S10+W10</f>
        <v>0</v>
      </c>
      <c r="D10" s="34">
        <f>H10+L10+P10+T10+X10</f>
        <v>200</v>
      </c>
      <c r="E10" s="34">
        <f>I10+M10+Q10+U10+Y10</f>
        <v>0</v>
      </c>
      <c r="F10" s="35">
        <f>J10+N10+R10+V10+Z10</f>
        <v>200</v>
      </c>
      <c r="G10" s="36"/>
      <c r="H10" s="36">
        <v>100</v>
      </c>
      <c r="I10" s="36"/>
      <c r="J10" s="16">
        <f>SUM(G10:I10)</f>
        <v>100</v>
      </c>
      <c r="K10" s="36"/>
      <c r="L10" s="36"/>
      <c r="M10" s="36"/>
      <c r="N10" s="16">
        <f>SUM(K10:M10)</f>
        <v>0</v>
      </c>
      <c r="O10" s="36"/>
      <c r="P10" s="36">
        <v>100</v>
      </c>
      <c r="Q10" s="36"/>
      <c r="R10" s="16">
        <f>SUM(O10:Q10)</f>
        <v>100</v>
      </c>
      <c r="S10" s="36"/>
      <c r="T10" s="36"/>
      <c r="U10" s="36"/>
      <c r="V10" s="16">
        <f>SUM(S10:U10)</f>
        <v>0</v>
      </c>
      <c r="W10" s="36"/>
      <c r="X10" s="36"/>
      <c r="Y10" s="36"/>
      <c r="Z10" s="16">
        <f>SUM(W10:Y10)</f>
        <v>0</v>
      </c>
    </row>
    <row r="11" spans="1:26">
      <c r="A11" s="16">
        <f>RANK(F11,F$5:F$104,0)</f>
        <v>7</v>
      </c>
      <c r="B11" s="17" t="s">
        <v>43</v>
      </c>
      <c r="C11" s="34">
        <f>G11+K11+O11+S11+W11</f>
        <v>130</v>
      </c>
      <c r="D11" s="34">
        <f>H11+L11+P11+T11+X11</f>
        <v>0</v>
      </c>
      <c r="E11" s="34">
        <f>I11+M11+Q11+U11+Y11</f>
        <v>0</v>
      </c>
      <c r="F11" s="35">
        <f>J11+N11+R11+V11+Z11</f>
        <v>130</v>
      </c>
      <c r="G11" s="36">
        <v>70</v>
      </c>
      <c r="H11" s="36"/>
      <c r="I11" s="36"/>
      <c r="J11" s="16">
        <f>SUM(G11:I11)</f>
        <v>70</v>
      </c>
      <c r="K11" s="36"/>
      <c r="L11" s="36"/>
      <c r="M11" s="36"/>
      <c r="N11" s="16">
        <f>SUM(K11:M11)</f>
        <v>0</v>
      </c>
      <c r="O11" s="36">
        <v>60</v>
      </c>
      <c r="P11" s="36"/>
      <c r="Q11" s="36"/>
      <c r="R11" s="16">
        <f>SUM(O11:Q11)</f>
        <v>60</v>
      </c>
      <c r="S11" s="36"/>
      <c r="T11" s="36"/>
      <c r="U11" s="36"/>
      <c r="V11" s="16">
        <f>SUM(S11:U11)</f>
        <v>0</v>
      </c>
      <c r="W11" s="36"/>
      <c r="X11" s="36"/>
      <c r="Y11" s="36"/>
      <c r="Z11" s="16">
        <f>SUM(W11:Y11)</f>
        <v>0</v>
      </c>
    </row>
  </sheetData>
  <sortState ref="A5:Z11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veterani +45</vt:lpstr>
      <vt:lpstr>veteranke +45</vt:lpstr>
      <vt:lpstr>veterani +45 MM</vt:lpstr>
      <vt:lpstr>veteranke +45 ŽŽ</vt:lpstr>
      <vt:lpstr>veterani +45 MŽ</vt:lpstr>
      <vt:lpstr>ekipno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Matea</cp:lastModifiedBy>
  <dcterms:created xsi:type="dcterms:W3CDTF">2013-05-31T08:50:17Z</dcterms:created>
  <dcterms:modified xsi:type="dcterms:W3CDTF">2013-05-31T08:50:51Z</dcterms:modified>
</cp:coreProperties>
</file>